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M7" i="1" l="1"/>
  <c r="E6" i="1"/>
  <c r="I18" i="1" l="1"/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AG63" i="1" l="1"/>
  <c r="AG62" i="1"/>
  <c r="P6" i="1" l="1"/>
  <c r="O6" i="1"/>
  <c r="N14" i="1"/>
  <c r="L18" i="1" l="1"/>
  <c r="N7" i="1"/>
  <c r="H18" i="1"/>
  <c r="G18" i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Q18" i="1" l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G61" i="1" s="1"/>
  <c r="AD65" i="1"/>
  <c r="AB65" i="1"/>
  <c r="AA65" i="1"/>
  <c r="AC61" i="1" s="1"/>
  <c r="Z65" i="1"/>
  <c r="S65" i="1"/>
  <c r="T65" i="1"/>
  <c r="R65" i="1"/>
  <c r="M63" i="1" l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E7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<sst xmlns="http://schemas.openxmlformats.org/spreadsheetml/2006/main" count="270" uniqueCount="67">
  <si>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</si>
  <si>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</si>
  <si>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</si>
  <si>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</si>
  <si>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</si>
  <si>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</si>
  <si>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</si>
  <si>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</si>
  <si>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</si>
  <si>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</si>
  <si>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</si>
  <si>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</si>
  <si>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</si>
  <si>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</si>
  <si>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</si>
  <si>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</si>
  <si>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</si>
  <si>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</si>
  <si>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</si>
  <si>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</si>
  <si>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</si>
  <si>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</si>
  <si>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</si>
  <si>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</si>
  <si>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</si>
  <si>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</si>
  <si>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</si>
  <si>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</si>
  <si>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</si>
  <si>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</si>
  <si>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</si>
  <si>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</si>
  <si>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</si>
  <si>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</si>
  <si>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</si>
  <si>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</si>
  <si>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</si>
  <si>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</si>
  <si>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</si>
  <si>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</si>
  <si>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</si>
  <si>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</si>
  <si>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</si>
  <si>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</si>
  <si>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</si>
  <si>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</si>
  <si>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</si>
  <si>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</si>
  <si>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</si>
  <si>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</si>
  <si>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</si>
  <si>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</si>
  <si>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</si>
  <si>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</si>
  <si>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</si>
  <si>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</si>
  <si>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</si>
  <si>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</si>
  <si>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</si>
  <si>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</si>
  <si>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</si>
  <si>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</si>
  <si>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</si>
  <si>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</si>
  <si>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</si>
  <si>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</si>
  <si>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по состоянию на 12.08.2022г.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</si>
</sst>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F63" sqref="F63"/>
    </sheetView>
  </sheetViews>
  <sheetFormatPr defaultColWidth="9.140625" defaultRowHeight="15" x14ac:dyDescent="0.25"/>
  <cols>
    <col min="1" max="1" width="39.1406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66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54</v>
      </c>
      <c r="C3" s="259"/>
      <c r="D3" s="259"/>
      <c r="E3" s="267"/>
      <c r="F3" s="292" t="s">
        <v>62</v>
      </c>
      <c r="G3" s="292"/>
      <c r="H3" s="292"/>
      <c r="I3" s="292"/>
      <c r="J3" s="291" t="s">
        <v>63</v>
      </c>
      <c r="K3" s="292"/>
      <c r="L3" s="292"/>
      <c r="M3" s="293"/>
      <c r="N3" s="251" t="s">
        <v>64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29</v>
      </c>
      <c r="D4" s="285" t="s">
        <v>35</v>
      </c>
      <c r="E4" s="287" t="s">
        <v>1</v>
      </c>
      <c r="F4" s="294" t="s">
        <v>2</v>
      </c>
      <c r="G4" s="295" t="s">
        <v>29</v>
      </c>
      <c r="H4" s="295" t="s">
        <v>35</v>
      </c>
      <c r="I4" s="296" t="s">
        <v>1</v>
      </c>
      <c r="J4" s="297" t="s">
        <v>2</v>
      </c>
      <c r="K4" s="295" t="s">
        <v>29</v>
      </c>
      <c r="L4" s="295" t="s">
        <v>35</v>
      </c>
      <c r="M4" s="298" t="s">
        <v>1</v>
      </c>
      <c r="N4" s="299" t="s">
        <v>2</v>
      </c>
      <c r="O4" s="300" t="s">
        <v>29</v>
      </c>
      <c r="P4" s="300" t="s">
        <v>35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4"/>
      <c r="G5" s="295"/>
      <c r="H5" s="295"/>
      <c r="I5" s="296"/>
      <c r="J5" s="297"/>
      <c r="K5" s="295"/>
      <c r="L5" s="295"/>
      <c r="M5" s="298"/>
      <c r="N5" s="299"/>
      <c r="O5" s="300"/>
      <c r="P5" s="300"/>
      <c r="Q5" s="287"/>
    </row>
    <row r="6" spans="1:20" s="23" customFormat="1" ht="16.5" customHeight="1" x14ac:dyDescent="0.25">
      <c r="A6" s="196" t="s">
        <v>22</v>
      </c>
      <c r="B6" s="11">
        <v>60</v>
      </c>
      <c r="C6" s="104">
        <v>10390.144</v>
      </c>
      <c r="D6" s="104">
        <v>3736.8505570000002</v>
      </c>
      <c r="E6" s="12">
        <f>C6/C18</f>
        <v>9.6987184091811479E-2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9.6959126966367354E-2</v>
      </c>
    </row>
    <row r="7" spans="1:20" s="23" customFormat="1" x14ac:dyDescent="0.25">
      <c r="A7" s="18" t="s">
        <v>23</v>
      </c>
      <c r="B7" s="11">
        <v>60</v>
      </c>
      <c r="C7" s="104">
        <v>12513.2443</v>
      </c>
      <c r="D7" s="104">
        <v>5838.5483715399996</v>
      </c>
      <c r="E7" s="12">
        <f>C7/C18</f>
        <v>0.11680534249668828</v>
      </c>
      <c r="F7" s="19"/>
      <c r="G7" s="104"/>
      <c r="H7" s="104"/>
      <c r="I7" s="13"/>
      <c r="J7" s="11">
        <v>1</v>
      </c>
      <c r="K7" s="220">
        <v>31</v>
      </c>
      <c r="L7" s="221">
        <v>15.5</v>
      </c>
      <c r="M7" s="12">
        <f>K7/K18</f>
        <v>1</v>
      </c>
      <c r="N7" s="11">
        <f t="shared" si="0"/>
        <v>61</v>
      </c>
      <c r="O7" s="104">
        <f t="shared" si="0"/>
        <v>12544.2443</v>
      </c>
      <c r="P7" s="104">
        <f t="shared" si="0"/>
        <v>5854.0483715399996</v>
      </c>
      <c r="Q7" s="12">
        <f>O7/O18</f>
        <v>0.1170608391742049</v>
      </c>
    </row>
    <row r="8" spans="1:20" s="23" customFormat="1" ht="15.75" customHeight="1" x14ac:dyDescent="0.25">
      <c r="A8" s="18" t="s">
        <v>19</v>
      </c>
      <c r="B8" s="11">
        <v>61</v>
      </c>
      <c r="C8" s="106">
        <v>10594.067986</v>
      </c>
      <c r="D8" s="106">
        <v>4834.1860829999996</v>
      </c>
      <c r="E8" s="12">
        <f>C8/C18</f>
        <v>9.8890720093903275E-2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61</v>
      </c>
      <c r="O8" s="104">
        <f t="shared" si="1"/>
        <v>10594.067986</v>
      </c>
      <c r="P8" s="104">
        <f t="shared" si="1"/>
        <v>4834.1860829999996</v>
      </c>
      <c r="Q8" s="12">
        <f>O8/O18</f>
        <v>9.8862112300359045E-2</v>
      </c>
    </row>
    <row r="9" spans="1:20" s="23" customFormat="1" ht="21.75" customHeight="1" x14ac:dyDescent="0.25">
      <c r="A9" s="18" t="s">
        <v>25</v>
      </c>
      <c r="B9" s="11">
        <v>93</v>
      </c>
      <c r="C9" s="104">
        <v>23998.373046000001</v>
      </c>
      <c r="D9" s="104">
        <v>10598.613963</v>
      </c>
      <c r="E9" s="12">
        <f>C9/C18</f>
        <v>0.2240137022659521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0.22394889802810838</v>
      </c>
    </row>
    <row r="10" spans="1:20" s="23" customFormat="1" x14ac:dyDescent="0.25">
      <c r="A10" s="25" t="s">
        <v>26</v>
      </c>
      <c r="B10" s="11">
        <v>21</v>
      </c>
      <c r="C10" s="104">
        <v>6420.7</v>
      </c>
      <c r="D10" s="104">
        <v>2020.32155399</v>
      </c>
      <c r="E10" s="12">
        <f>C10/C18</f>
        <v>5.9934262017763563E-2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5.9916923818664578E-2</v>
      </c>
    </row>
    <row r="11" spans="1:20" s="23" customFormat="1" ht="15.75" customHeight="1" x14ac:dyDescent="0.25">
      <c r="A11" s="25" t="s">
        <v>27</v>
      </c>
      <c r="B11" s="11">
        <v>33</v>
      </c>
      <c r="C11" s="104">
        <v>18530.201498999999</v>
      </c>
      <c r="D11" s="104">
        <v>7738.1927530000003</v>
      </c>
      <c r="E11" s="12">
        <f>C11/C18</f>
        <v>0.17297085238105209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0.17292081417292307</v>
      </c>
    </row>
    <row r="12" spans="1:20" s="23" customFormat="1" x14ac:dyDescent="0.25">
      <c r="A12" s="25" t="s">
        <v>34</v>
      </c>
      <c r="B12" s="11">
        <v>33</v>
      </c>
      <c r="C12" s="104">
        <v>5459.2129519999999</v>
      </c>
      <c r="D12" s="104">
        <v>2475.1545302</v>
      </c>
      <c r="E12" s="12">
        <f>C12/C18</f>
        <v>5.0959225547983315E-2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33</v>
      </c>
      <c r="O12" s="104">
        <f t="shared" si="1"/>
        <v>5459.2129519999999</v>
      </c>
      <c r="P12" s="104">
        <f t="shared" si="1"/>
        <v>2475.1545302</v>
      </c>
      <c r="Q12" s="12">
        <f>O12/O18</f>
        <v>5.0944483709696911E-2</v>
      </c>
    </row>
    <row r="13" spans="1:20" s="23" customFormat="1" ht="21" customHeight="1" x14ac:dyDescent="0.25">
      <c r="A13" s="25" t="s">
        <v>28</v>
      </c>
      <c r="B13" s="11">
        <v>14</v>
      </c>
      <c r="C13" s="104">
        <v>4450.9930000000004</v>
      </c>
      <c r="D13" s="104">
        <v>1985.7492520000001</v>
      </c>
      <c r="E13" s="12">
        <f>C13/C18</f>
        <v>4.1547959054500525E-2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4.1535939772674217E-2</v>
      </c>
    </row>
    <row r="14" spans="1:20" s="23" customFormat="1" ht="18" customHeight="1" x14ac:dyDescent="0.25">
      <c r="A14" s="25" t="s">
        <v>31</v>
      </c>
      <c r="B14" s="11">
        <v>10</v>
      </c>
      <c r="C14" s="104">
        <v>6282.5</v>
      </c>
      <c r="D14" s="104">
        <v>2997.6592270000001</v>
      </c>
      <c r="E14" s="12">
        <f>C14/C18</f>
        <v>5.8644228997866213E-2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5.8627263988468584E-2</v>
      </c>
    </row>
    <row r="15" spans="1:20" s="23" customFormat="1" ht="18" customHeight="1" x14ac:dyDescent="0.25">
      <c r="A15" s="25" t="s">
        <v>53</v>
      </c>
      <c r="B15" s="11">
        <v>16</v>
      </c>
      <c r="C15" s="104">
        <v>8405.2000000000007</v>
      </c>
      <c r="D15" s="104">
        <v>3931.0587999999998</v>
      </c>
      <c r="E15" s="12">
        <f>C15/C18</f>
        <v>7.8458650787563089E-2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7.8435953724771371E-2</v>
      </c>
    </row>
    <row r="16" spans="1:20" s="23" customFormat="1" ht="18" customHeight="1" x14ac:dyDescent="0.25">
      <c r="A16" s="25" t="s">
        <v>59</v>
      </c>
      <c r="B16" s="11">
        <v>2</v>
      </c>
      <c r="C16" s="6">
        <v>40.5</v>
      </c>
      <c r="D16" s="6">
        <v>17.00432</v>
      </c>
      <c r="E16" s="12">
        <f>C16/C18</f>
        <v>3.7804875040407186E-4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3.7793938583891408E-4</v>
      </c>
    </row>
    <row r="17" spans="1:53" s="23" customFormat="1" ht="31.5" customHeight="1" x14ac:dyDescent="0.25">
      <c r="A17" s="25" t="s">
        <v>60</v>
      </c>
      <c r="B17" s="11">
        <v>1</v>
      </c>
      <c r="C17" s="6">
        <v>43.904000000000003</v>
      </c>
      <c r="D17" s="6">
        <v>21.952000000000002</v>
      </c>
      <c r="E17" s="12">
        <f>C17/C18</f>
        <v>4.0982351451210796E-4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4.0970495792275766E-4</v>
      </c>
    </row>
    <row r="18" spans="1:53" ht="29.25" customHeight="1" thickBot="1" x14ac:dyDescent="0.3">
      <c r="A18" s="107" t="s">
        <v>3</v>
      </c>
      <c r="B18" s="77">
        <f>SUM(B6:B17)</f>
        <v>404</v>
      </c>
      <c r="C18" s="237">
        <f>SUM(C6:C17)</f>
        <v>107129.04078299999</v>
      </c>
      <c r="D18" s="237">
        <f>SUM(D6:D17)</f>
        <v>46195.291410730002</v>
      </c>
      <c r="E18" s="78">
        <f>SUM(E6:E16)</f>
        <v>0.99959017648548787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1</v>
      </c>
      <c r="K18" s="240">
        <f t="shared" ref="K18" si="2">SUM(K6:K17)</f>
        <v>31</v>
      </c>
      <c r="L18" s="241">
        <f t="shared" ref="L18:Q18" si="3">SUM(L6:L17)</f>
        <v>15.5</v>
      </c>
      <c r="M18" s="235">
        <f t="shared" si="3"/>
        <v>1</v>
      </c>
      <c r="N18" s="77">
        <f t="shared" si="3"/>
        <v>405</v>
      </c>
      <c r="O18" s="195">
        <f t="shared" si="3"/>
        <v>107160.04078299999</v>
      </c>
      <c r="P18" s="195">
        <f t="shared" si="3"/>
        <v>46210.791410730002</v>
      </c>
      <c r="Q18" s="78">
        <f t="shared" si="3"/>
        <v>1.0000000000000002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72" t="s">
        <v>49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89" t="s">
        <v>4</v>
      </c>
      <c r="B21" s="251" t="s">
        <v>22</v>
      </c>
      <c r="C21" s="246"/>
      <c r="D21" s="246"/>
      <c r="E21" s="247"/>
      <c r="F21" s="251" t="s">
        <v>23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30</v>
      </c>
      <c r="O21" s="246"/>
      <c r="P21" s="246"/>
      <c r="Q21" s="247"/>
      <c r="R21" s="251" t="s">
        <v>27</v>
      </c>
      <c r="S21" s="246"/>
      <c r="T21" s="246"/>
      <c r="U21" s="247"/>
      <c r="V21" s="246" t="s">
        <v>38</v>
      </c>
      <c r="W21" s="246"/>
      <c r="X21" s="246"/>
      <c r="Y21" s="247"/>
      <c r="Z21" s="246" t="s">
        <v>26</v>
      </c>
      <c r="AA21" s="246"/>
      <c r="AB21" s="246"/>
      <c r="AC21" s="246"/>
      <c r="AD21" s="251" t="s">
        <v>37</v>
      </c>
      <c r="AE21" s="246"/>
      <c r="AF21" s="246"/>
      <c r="AG21" s="246"/>
      <c r="AH21" s="251" t="s">
        <v>28</v>
      </c>
      <c r="AI21" s="246"/>
      <c r="AJ21" s="246"/>
      <c r="AK21" s="246"/>
      <c r="AL21" s="259" t="s">
        <v>59</v>
      </c>
      <c r="AM21" s="259"/>
      <c r="AN21" s="259"/>
      <c r="AO21" s="259"/>
      <c r="AP21" s="246" t="s">
        <v>48</v>
      </c>
      <c r="AQ21" s="246"/>
      <c r="AR21" s="246"/>
      <c r="AS21" s="246"/>
      <c r="AT21" s="259" t="s">
        <v>61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0"/>
      <c r="B22" s="182" t="s">
        <v>2</v>
      </c>
      <c r="C22" s="183" t="s">
        <v>29</v>
      </c>
      <c r="D22" s="183" t="s">
        <v>35</v>
      </c>
      <c r="E22" s="185" t="s">
        <v>5</v>
      </c>
      <c r="F22" s="182" t="s">
        <v>2</v>
      </c>
      <c r="G22" s="183" t="s">
        <v>29</v>
      </c>
      <c r="H22" s="184" t="s">
        <v>35</v>
      </c>
      <c r="I22" s="185" t="s">
        <v>5</v>
      </c>
      <c r="J22" s="182" t="s">
        <v>2</v>
      </c>
      <c r="K22" s="183" t="s">
        <v>29</v>
      </c>
      <c r="L22" s="184" t="s">
        <v>35</v>
      </c>
      <c r="M22" s="185" t="s">
        <v>5</v>
      </c>
      <c r="N22" s="182" t="s">
        <v>2</v>
      </c>
      <c r="O22" s="183" t="s">
        <v>29</v>
      </c>
      <c r="P22" s="184" t="s">
        <v>35</v>
      </c>
      <c r="Q22" s="185" t="s">
        <v>5</v>
      </c>
      <c r="R22" s="182" t="s">
        <v>2</v>
      </c>
      <c r="S22" s="183" t="s">
        <v>29</v>
      </c>
      <c r="T22" s="184" t="s">
        <v>35</v>
      </c>
      <c r="U22" s="185" t="s">
        <v>5</v>
      </c>
      <c r="V22" s="186" t="s">
        <v>2</v>
      </c>
      <c r="W22" s="183" t="s">
        <v>29</v>
      </c>
      <c r="X22" s="183" t="s">
        <v>35</v>
      </c>
      <c r="Y22" s="185" t="s">
        <v>5</v>
      </c>
      <c r="Z22" s="186" t="s">
        <v>2</v>
      </c>
      <c r="AA22" s="183" t="s">
        <v>29</v>
      </c>
      <c r="AB22" s="184" t="s">
        <v>35</v>
      </c>
      <c r="AC22" s="184" t="s">
        <v>5</v>
      </c>
      <c r="AD22" s="182" t="s">
        <v>2</v>
      </c>
      <c r="AE22" s="183" t="s">
        <v>29</v>
      </c>
      <c r="AF22" s="183" t="s">
        <v>35</v>
      </c>
      <c r="AG22" s="184" t="s">
        <v>5</v>
      </c>
      <c r="AH22" s="182" t="s">
        <v>2</v>
      </c>
      <c r="AI22" s="183" t="s">
        <v>29</v>
      </c>
      <c r="AJ22" s="184" t="s">
        <v>35</v>
      </c>
      <c r="AK22" s="184" t="s">
        <v>5</v>
      </c>
      <c r="AL22" s="183" t="s">
        <v>2</v>
      </c>
      <c r="AM22" s="183" t="s">
        <v>29</v>
      </c>
      <c r="AN22" s="183" t="s">
        <v>35</v>
      </c>
      <c r="AO22" s="183" t="s">
        <v>5</v>
      </c>
      <c r="AP22" s="186" t="s">
        <v>2</v>
      </c>
      <c r="AQ22" s="183" t="s">
        <v>29</v>
      </c>
      <c r="AR22" s="184" t="s">
        <v>35</v>
      </c>
      <c r="AS22" s="184" t="s">
        <v>5</v>
      </c>
      <c r="AT22" s="183" t="s">
        <v>2</v>
      </c>
      <c r="AU22" s="183" t="s">
        <v>29</v>
      </c>
      <c r="AV22" s="184" t="s">
        <v>35</v>
      </c>
      <c r="AW22" s="183" t="s">
        <v>5</v>
      </c>
      <c r="AX22" s="186" t="s">
        <v>2</v>
      </c>
      <c r="AY22" s="183" t="s">
        <v>29</v>
      </c>
      <c r="AZ22" s="184" t="s">
        <v>35</v>
      </c>
      <c r="BA22" s="185" t="s">
        <v>5</v>
      </c>
    </row>
    <row r="23" spans="1:53" x14ac:dyDescent="0.25">
      <c r="A23" s="18" t="s">
        <v>32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2.3974597858686421E-3</v>
      </c>
      <c r="J23" s="16">
        <v>8</v>
      </c>
      <c r="K23" s="17">
        <v>1976.536186</v>
      </c>
      <c r="L23" s="159">
        <v>952.38864699999999</v>
      </c>
      <c r="M23" s="91">
        <f>K23/K40</f>
        <v>0.18657008701586408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0.14699921161822449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0.11065567374968176</v>
      </c>
    </row>
    <row r="24" spans="1:53" x14ac:dyDescent="0.25">
      <c r="A24" s="18" t="s">
        <v>33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1.5183911977168065E-2</v>
      </c>
      <c r="J24" s="11">
        <v>10</v>
      </c>
      <c r="K24" s="6">
        <v>1703.558</v>
      </c>
      <c r="L24" s="26">
        <v>656.01521700000001</v>
      </c>
      <c r="M24" s="12">
        <f>K24/K40</f>
        <v>0.16080300808445275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1.2822361138038273E-2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0.11363540559145754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4.7104490719485116E-2</v>
      </c>
      <c r="J25" s="11">
        <v>5</v>
      </c>
      <c r="K25" s="6">
        <v>205</v>
      </c>
      <c r="L25" s="26">
        <v>97.471800000000002</v>
      </c>
      <c r="M25" s="12">
        <f>K25/K40</f>
        <v>1.9350451617915453E-2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/>
      <c r="AE25" s="30"/>
      <c r="AF25" s="30"/>
      <c r="AG25" s="13"/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27</v>
      </c>
      <c r="AY25" s="17">
        <f t="shared" si="5"/>
        <v>9117.43</v>
      </c>
      <c r="AZ25" s="159">
        <f t="shared" si="6"/>
        <v>4146.5514220000005</v>
      </c>
      <c r="BA25" s="12">
        <f>AY25/AY40</f>
        <v>8.5106988108557949E-2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0.12466790886516937</v>
      </c>
      <c r="J26" s="11">
        <v>3</v>
      </c>
      <c r="K26" s="6">
        <v>40</v>
      </c>
      <c r="L26" s="26">
        <v>16.512975999999998</v>
      </c>
      <c r="M26" s="12">
        <f>K26/K40</f>
        <v>3.7756978766664297E-3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7.052298625921051E-2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0.10721652986015238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0.41316902923408927</v>
      </c>
      <c r="J27" s="11">
        <v>1</v>
      </c>
      <c r="K27" s="6">
        <v>50</v>
      </c>
      <c r="L27" s="26">
        <v>23.189029000000001</v>
      </c>
      <c r="M27" s="12">
        <f>K27/K40</f>
        <v>4.7196223458330373E-3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0.10257888910430618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0.11227984165717238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1.5595520079570688E-2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2.7309308275485451E-2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2.3375232912219258E-2</v>
      </c>
      <c r="J29" s="11">
        <v>2</v>
      </c>
      <c r="K29" s="6">
        <v>20</v>
      </c>
      <c r="L29" s="26">
        <v>5.9678000000000004</v>
      </c>
      <c r="M29" s="12">
        <f>K29/K40</f>
        <v>1.8878489383332149E-3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5.4952976305878316E-3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1.7338902564828729E-2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1.2986240506788477E-2</v>
      </c>
      <c r="J30" s="11">
        <v>2</v>
      </c>
      <c r="K30" s="6">
        <v>226.75120000000001</v>
      </c>
      <c r="L30" s="26">
        <v>113.37560000000001</v>
      </c>
      <c r="M30" s="12">
        <f>K30/K40</f>
        <v>2.1403600609289124E-2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2.4738355727728718E-2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2.8375743213808254E-2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7.4720829992906005E-3</v>
      </c>
      <c r="J31" s="11">
        <v>5</v>
      </c>
      <c r="K31" s="6">
        <v>641.82259999999997</v>
      </c>
      <c r="L31" s="26">
        <v>310.41129999999998</v>
      </c>
      <c r="M31" s="12">
        <f>K31/K40</f>
        <v>6.058320570041318E-2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8.6206559234548036E-3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2.3167453064110641E-2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9.4885472421483222E-2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2.2708128274271249E-2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7</v>
      </c>
      <c r="G33" s="6">
        <v>438.86529999999999</v>
      </c>
      <c r="H33" s="26">
        <v>153.347568</v>
      </c>
      <c r="I33" s="12">
        <f>G33/G40</f>
        <v>3.5072063605439241E-2</v>
      </c>
      <c r="J33" s="11">
        <v>4</v>
      </c>
      <c r="K33" s="6">
        <v>3408.08</v>
      </c>
      <c r="L33" s="26">
        <v>1699.814138</v>
      </c>
      <c r="M33" s="12">
        <f>K33/K40</f>
        <v>0.32169701048773314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4.2005416711563539E-3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1.9050365119371148E-2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38</v>
      </c>
      <c r="AY33" s="17">
        <f t="shared" si="5"/>
        <v>7461.4484000000002</v>
      </c>
      <c r="AZ33" s="159">
        <f t="shared" si="6"/>
        <v>3300.5300830000001</v>
      </c>
      <c r="BA33" s="12">
        <f>AY33/AY40</f>
        <v>6.9649166514184235E-2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2.9888331997162402E-2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7.968181564352356E-3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1.9488646446756082E-2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3.1566553847270453E-3</v>
      </c>
      <c r="J35" s="11">
        <v>6</v>
      </c>
      <c r="K35" s="6">
        <v>965</v>
      </c>
      <c r="L35" s="26">
        <v>337.19</v>
      </c>
      <c r="M35" s="12">
        <f>K35/K40</f>
        <v>9.1088711274577613E-2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7.6047775320415817E-2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3.6070943245234452E-2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7.5404905185140524E-3</v>
      </c>
      <c r="J36" s="11">
        <v>2</v>
      </c>
      <c r="K36" s="6">
        <v>381</v>
      </c>
      <c r="L36" s="6">
        <v>190.3</v>
      </c>
      <c r="M36" s="12">
        <f>K36/K40</f>
        <v>3.5963522275247746E-2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1</v>
      </c>
      <c r="AE36" s="30">
        <v>60</v>
      </c>
      <c r="AF36" s="32">
        <v>30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26</v>
      </c>
      <c r="AY36" s="17">
        <f t="shared" si="5"/>
        <v>7386.6560000000009</v>
      </c>
      <c r="AZ36" s="159">
        <f t="shared" si="6"/>
        <v>2901.58103299</v>
      </c>
      <c r="BA36" s="12">
        <f>AY36/AY40</f>
        <v>6.8951014085549142E-2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4.3442610642549354E-2</v>
      </c>
      <c r="J37" s="11">
        <v>4</v>
      </c>
      <c r="K37" s="6">
        <v>71.099999999999994</v>
      </c>
      <c r="L37" s="6">
        <v>39.450000000000003</v>
      </c>
      <c r="M37" s="12">
        <f>K37/K40</f>
        <v>6.711302975774578E-3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29</v>
      </c>
      <c r="AY37" s="17">
        <f t="shared" si="5"/>
        <v>6382.3266599999997</v>
      </c>
      <c r="AZ37" s="159">
        <f t="shared" si="6"/>
        <v>2935.5548942</v>
      </c>
      <c r="BA37" s="12">
        <f>AY37/AY40</f>
        <v>5.9576064653915892E-2</v>
      </c>
    </row>
    <row r="38" spans="1:55" x14ac:dyDescent="0.25">
      <c r="A38" s="25" t="s">
        <v>46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0.20777984810861563</v>
      </c>
      <c r="J38" s="11">
        <v>4</v>
      </c>
      <c r="K38" s="149">
        <v>380</v>
      </c>
      <c r="L38" s="149">
        <v>183.70077699999999</v>
      </c>
      <c r="M38" s="12">
        <f>K38/K40</f>
        <v>3.5869129828331084E-2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0.37734377063369778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6.6704601737962901E-2</v>
      </c>
    </row>
    <row r="39" spans="1:55" ht="15.75" thickBot="1" x14ac:dyDescent="0.3">
      <c r="A39" s="25" t="s">
        <v>47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1</v>
      </c>
      <c r="G39" s="21">
        <v>45</v>
      </c>
      <c r="H39" s="21">
        <v>20</v>
      </c>
      <c r="I39" s="22">
        <f>G39/G40</f>
        <v>3.5961896788029627E-3</v>
      </c>
      <c r="J39" s="11">
        <v>2</v>
      </c>
      <c r="K39" s="6">
        <v>360</v>
      </c>
      <c r="L39" s="6">
        <v>178.49879899999999</v>
      </c>
      <c r="M39" s="12">
        <f>K39/K40</f>
        <v>3.398128088999787E-2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2.985778379286055E-2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17</v>
      </c>
      <c r="AY39" s="17">
        <f t="shared" si="5"/>
        <v>4920.9014989999996</v>
      </c>
      <c r="AZ39" s="159">
        <f t="shared" si="6"/>
        <v>1977.5314049999999</v>
      </c>
      <c r="BA39" s="14">
        <f>AY39/AY40</f>
        <v>4.5934337347122815E-2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60</v>
      </c>
      <c r="G40" s="81">
        <f>SUM(G23:G39)</f>
        <v>12513.244299999998</v>
      </c>
      <c r="H40" s="81">
        <f>SUM(H23:H39)</f>
        <v>5838.5483715399987</v>
      </c>
      <c r="I40" s="88">
        <f t="shared" si="7"/>
        <v>0.99640381032119707</v>
      </c>
      <c r="J40" s="83">
        <f>SUM(J23:J39)</f>
        <v>61</v>
      </c>
      <c r="K40" s="89">
        <f>SUM(K23:K39)</f>
        <v>10594.067986</v>
      </c>
      <c r="L40" s="89">
        <f>SUM(L23:L39)</f>
        <v>4834.1860829999996</v>
      </c>
      <c r="M40" s="82">
        <f t="shared" ref="M40:U40" si="8">SUM(M23:M38)</f>
        <v>0.96601871911000226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8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0.90869715925969596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33</v>
      </c>
      <c r="AE40" s="35">
        <f>SUM(AE23:AE39)</f>
        <v>5459.2129519999999</v>
      </c>
      <c r="AF40" s="84">
        <f>SUM(AF23:AF39)</f>
        <v>2474.6545302</v>
      </c>
      <c r="AG40" s="46">
        <f t="shared" ref="AG40:AR40" si="10">SUM(AG23:AG39)</f>
        <v>1.3956529653745247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404</v>
      </c>
      <c r="AY40" s="42">
        <f>C40+G40+K40+O40+S40+AA40+AI40+AE40+W40+AQ40+AM40+AU40</f>
        <v>107129.04078299999</v>
      </c>
      <c r="AZ40" s="42">
        <f>D40+H40+L40+P40+T40+AB40+AJ40+AF40+X40+AR40+AN40+AV40</f>
        <v>46194.785870730004</v>
      </c>
      <c r="BA40" s="38">
        <f>SUM(BA23:BA38)</f>
        <v>0.95368761390247325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X41" s="1">
        <v>404</v>
      </c>
      <c r="AY41" s="97">
        <v>107129.04078299999</v>
      </c>
      <c r="AZ41" s="97">
        <v>46195.291410730002</v>
      </c>
    </row>
    <row r="42" spans="1:55" ht="15.75" customHeight="1" thickBot="1" x14ac:dyDescent="0.3">
      <c r="A42" s="272" t="s">
        <v>50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65</v>
      </c>
      <c r="B43" s="260" t="s">
        <v>22</v>
      </c>
      <c r="C43" s="256"/>
      <c r="D43" s="257"/>
      <c r="E43" s="261"/>
      <c r="F43" s="255" t="s">
        <v>23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30</v>
      </c>
      <c r="O43" s="249"/>
      <c r="P43" s="249"/>
      <c r="Q43" s="250"/>
      <c r="R43" s="248" t="s">
        <v>27</v>
      </c>
      <c r="S43" s="249"/>
      <c r="T43" s="249"/>
      <c r="U43" s="250"/>
      <c r="V43" s="255" t="s">
        <v>38</v>
      </c>
      <c r="W43" s="256"/>
      <c r="X43" s="256"/>
      <c r="Y43" s="257"/>
      <c r="Z43" s="248" t="s">
        <v>26</v>
      </c>
      <c r="AA43" s="249"/>
      <c r="AB43" s="249"/>
      <c r="AC43" s="250"/>
      <c r="AD43" s="248" t="s">
        <v>37</v>
      </c>
      <c r="AE43" s="249"/>
      <c r="AF43" s="249"/>
      <c r="AG43" s="250"/>
      <c r="AH43" s="248" t="s">
        <v>28</v>
      </c>
      <c r="AI43" s="249"/>
      <c r="AJ43" s="249"/>
      <c r="AK43" s="249"/>
      <c r="AL43" s="260" t="s">
        <v>59</v>
      </c>
      <c r="AM43" s="256"/>
      <c r="AN43" s="256"/>
      <c r="AO43" s="261"/>
      <c r="AP43" s="255" t="s">
        <v>48</v>
      </c>
      <c r="AQ43" s="256"/>
      <c r="AR43" s="256"/>
      <c r="AS43" s="257"/>
      <c r="AT43" s="279" t="s">
        <v>61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29</v>
      </c>
      <c r="D44" s="189" t="s">
        <v>35</v>
      </c>
      <c r="E44" s="190" t="s">
        <v>5</v>
      </c>
      <c r="F44" s="186" t="s">
        <v>2</v>
      </c>
      <c r="G44" s="183" t="s">
        <v>29</v>
      </c>
      <c r="H44" s="184" t="s">
        <v>35</v>
      </c>
      <c r="I44" s="185" t="s">
        <v>5</v>
      </c>
      <c r="J44" s="182" t="s">
        <v>2</v>
      </c>
      <c r="K44" s="183" t="s">
        <v>29</v>
      </c>
      <c r="L44" s="184" t="s">
        <v>35</v>
      </c>
      <c r="M44" s="185" t="s">
        <v>5</v>
      </c>
      <c r="N44" s="182" t="s">
        <v>2</v>
      </c>
      <c r="O44" s="183" t="s">
        <v>29</v>
      </c>
      <c r="P44" s="184" t="s">
        <v>35</v>
      </c>
      <c r="Q44" s="185" t="s">
        <v>5</v>
      </c>
      <c r="R44" s="182" t="s">
        <v>2</v>
      </c>
      <c r="S44" s="183" t="s">
        <v>29</v>
      </c>
      <c r="T44" s="184" t="s">
        <v>35</v>
      </c>
      <c r="U44" s="185" t="s">
        <v>5</v>
      </c>
      <c r="V44" s="186" t="s">
        <v>2</v>
      </c>
      <c r="W44" s="183" t="s">
        <v>29</v>
      </c>
      <c r="X44" s="183" t="s">
        <v>35</v>
      </c>
      <c r="Y44" s="184" t="s">
        <v>5</v>
      </c>
      <c r="Z44" s="182" t="s">
        <v>2</v>
      </c>
      <c r="AA44" s="183" t="s">
        <v>29</v>
      </c>
      <c r="AB44" s="184" t="s">
        <v>35</v>
      </c>
      <c r="AC44" s="185" t="s">
        <v>5</v>
      </c>
      <c r="AD44" s="182" t="s">
        <v>2</v>
      </c>
      <c r="AE44" s="183" t="s">
        <v>29</v>
      </c>
      <c r="AF44" s="184" t="s">
        <v>35</v>
      </c>
      <c r="AG44" s="185" t="s">
        <v>5</v>
      </c>
      <c r="AH44" s="182" t="s">
        <v>2</v>
      </c>
      <c r="AI44" s="183" t="s">
        <v>29</v>
      </c>
      <c r="AJ44" s="184" t="s">
        <v>35</v>
      </c>
      <c r="AK44" s="184" t="s">
        <v>5</v>
      </c>
      <c r="AL44" s="182" t="s">
        <v>2</v>
      </c>
      <c r="AM44" s="183" t="s">
        <v>29</v>
      </c>
      <c r="AN44" s="183" t="s">
        <v>35</v>
      </c>
      <c r="AO44" s="185" t="s">
        <v>5</v>
      </c>
      <c r="AP44" s="186" t="s">
        <v>2</v>
      </c>
      <c r="AQ44" s="183" t="s">
        <v>29</v>
      </c>
      <c r="AR44" s="183" t="s">
        <v>35</v>
      </c>
      <c r="AS44" s="184" t="s">
        <v>5</v>
      </c>
      <c r="AT44" s="204" t="s">
        <v>2</v>
      </c>
      <c r="AU44" s="204" t="s">
        <v>29</v>
      </c>
      <c r="AV44" s="205" t="s">
        <v>35</v>
      </c>
      <c r="AW44" s="206" t="s">
        <v>5</v>
      </c>
      <c r="AX44" s="182" t="s">
        <v>2</v>
      </c>
      <c r="AY44" s="183" t="s">
        <v>29</v>
      </c>
      <c r="AZ44" s="184" t="s">
        <v>35</v>
      </c>
      <c r="BA44" s="185" t="s">
        <v>5</v>
      </c>
    </row>
    <row r="45" spans="1:55" s="23" customFormat="1" x14ac:dyDescent="0.25">
      <c r="A45" s="10" t="s">
        <v>24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40</v>
      </c>
      <c r="G45" s="17">
        <v>7795.1363000000001</v>
      </c>
      <c r="H45" s="17">
        <v>3680.81027154</v>
      </c>
      <c r="I45" s="179">
        <f>G45/G54</f>
        <v>0.62295086015382917</v>
      </c>
      <c r="J45" s="178">
        <v>36</v>
      </c>
      <c r="K45" s="17">
        <v>6563.2341999999999</v>
      </c>
      <c r="L45" s="17">
        <v>2933.7225319999998</v>
      </c>
      <c r="M45" s="179">
        <f>K45/K54</f>
        <v>0.61951973582511233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21</v>
      </c>
      <c r="AE45" s="17">
        <v>3511.0519519999998</v>
      </c>
      <c r="AF45" s="17">
        <v>1616.111116</v>
      </c>
      <c r="AG45" s="179">
        <f>AE45/AE54</f>
        <v>0.64314251575654602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273</v>
      </c>
      <c r="AY45" s="17">
        <f t="shared" si="12"/>
        <v>69552.297948000007</v>
      </c>
      <c r="AZ45" s="17">
        <f t="shared" si="12"/>
        <v>30990.62079053</v>
      </c>
      <c r="BA45" s="91">
        <f>AZ45/AZ54</f>
        <v>0.67086103029391564</v>
      </c>
      <c r="BB45" s="123"/>
      <c r="BC45" s="123"/>
    </row>
    <row r="46" spans="1:55" ht="18" customHeight="1" x14ac:dyDescent="0.25">
      <c r="A46" s="10" t="s">
        <v>36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4</v>
      </c>
      <c r="G46" s="6">
        <v>2610</v>
      </c>
      <c r="H46" s="6">
        <v>1230.3758</v>
      </c>
      <c r="I46" s="7">
        <f>G46/G54</f>
        <v>0.20857900137057181</v>
      </c>
      <c r="J46" s="5">
        <v>14</v>
      </c>
      <c r="K46" s="6">
        <v>3089.0111860000002</v>
      </c>
      <c r="L46" s="6">
        <v>1485.5754509999999</v>
      </c>
      <c r="M46" s="7">
        <f>K46/K54</f>
        <v>0.29157932439947626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6.594357156705398E-2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42</v>
      </c>
      <c r="AY46" s="6">
        <f t="shared" si="12"/>
        <v>16488.011186</v>
      </c>
      <c r="AZ46" s="6">
        <f t="shared" si="12"/>
        <v>5994.1665730000004</v>
      </c>
      <c r="BA46" s="12">
        <f>AZ46/AZ54</f>
        <v>0.12975708973680608</v>
      </c>
      <c r="BB46" s="125"/>
      <c r="BC46" s="125"/>
    </row>
    <row r="47" spans="1:55" x14ac:dyDescent="0.25">
      <c r="A47" s="10" t="s">
        <v>44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3.6601219397594593E-2</v>
      </c>
      <c r="J47" s="5">
        <v>2</v>
      </c>
      <c r="K47" s="6">
        <v>60.322600000000001</v>
      </c>
      <c r="L47" s="6">
        <v>29.261299999999999</v>
      </c>
      <c r="M47" s="7">
        <f>K47/K54</f>
        <v>5.6939978183749599E-3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1.4654127014900884E-2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4.9399961128288025E-2</v>
      </c>
      <c r="BB47" s="124"/>
      <c r="BC47" s="124"/>
    </row>
    <row r="48" spans="1:55" ht="29.25" x14ac:dyDescent="0.25">
      <c r="A48" s="10" t="s">
        <v>45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8.9185504034313468E-2</v>
      </c>
      <c r="J48" s="5">
        <v>5</v>
      </c>
      <c r="K48" s="6">
        <v>346.5</v>
      </c>
      <c r="L48" s="6">
        <v>111.32680000000001</v>
      </c>
      <c r="M48" s="7">
        <f>K48/K54</f>
        <v>3.2706982856622949E-2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0.11887336246193754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0.11373863834485054</v>
      </c>
    </row>
    <row r="49" spans="1:55" ht="29.25" x14ac:dyDescent="0.25">
      <c r="A49" s="10" t="s">
        <v>56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4.1684473466245674E-2</v>
      </c>
      <c r="J49" s="5">
        <v>1</v>
      </c>
      <c r="K49" s="6">
        <v>20</v>
      </c>
      <c r="L49" s="6">
        <v>17</v>
      </c>
      <c r="M49" s="7">
        <f>K49/K54</f>
        <v>1.8878489383332149E-3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8.4115788125057198E-2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19</v>
      </c>
      <c r="AY49" s="6">
        <f>C49+G49+K49+O49+S49+AA49+AI49+AE49+W49+AQ49+AM49+AU49</f>
        <v>2712.7179999999998</v>
      </c>
      <c r="AZ49" s="6">
        <f>D49+H49+L49+P49+T49+AB49+AJ49+AF49+X49+AR49+AN49+AV49</f>
        <v>1214.4689042</v>
      </c>
      <c r="BA49" s="12">
        <f>AZ49/AZ54</f>
        <v>2.628988511841944E-2</v>
      </c>
    </row>
    <row r="50" spans="1:55" ht="61.5" customHeight="1" x14ac:dyDescent="0.25">
      <c r="A50" s="10" t="s">
        <v>55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9.9894157744526732E-4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1.1668171308767649E-4</v>
      </c>
    </row>
    <row r="51" spans="1:55" ht="22.5" customHeight="1" x14ac:dyDescent="0.25">
      <c r="A51" s="10" t="s">
        <v>52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7.3270635074504417E-2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4.3294455753459119E-3</v>
      </c>
    </row>
    <row r="52" spans="1:55" ht="22.5" customHeight="1" x14ac:dyDescent="0.25">
      <c r="A52" s="10" t="s">
        <v>57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1.2648587886832539E-2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1.4503642677408805E-3</v>
      </c>
    </row>
    <row r="53" spans="1:55" ht="44.25" customHeight="1" thickBot="1" x14ac:dyDescent="0.3">
      <c r="A53" s="10" t="s">
        <v>58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3.5963522275247746E-2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4.1194674649416355E-3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60</v>
      </c>
      <c r="G54" s="122">
        <f t="shared" si="15"/>
        <v>12513.2443</v>
      </c>
      <c r="H54" s="122">
        <f t="shared" si="15"/>
        <v>5838.5483715399996</v>
      </c>
      <c r="I54" s="79">
        <f t="shared" si="15"/>
        <v>1</v>
      </c>
      <c r="J54" s="120">
        <f t="shared" si="15"/>
        <v>61</v>
      </c>
      <c r="K54" s="122">
        <f t="shared" si="15"/>
        <v>10594.067986</v>
      </c>
      <c r="L54" s="122">
        <f t="shared" si="15"/>
        <v>4834.1860829999996</v>
      </c>
      <c r="M54" s="79">
        <f t="shared" si="14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33</v>
      </c>
      <c r="AE54" s="122">
        <f t="shared" si="18"/>
        <v>5459.2129519999999</v>
      </c>
      <c r="AF54" s="122">
        <f t="shared" si="18"/>
        <v>2475.1545302000004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404</v>
      </c>
      <c r="AY54" s="130">
        <f t="shared" si="20"/>
        <v>107129.040783</v>
      </c>
      <c r="AZ54" s="130">
        <f t="shared" si="20"/>
        <v>46195.291410730002</v>
      </c>
      <c r="BA54" s="82">
        <f t="shared" si="20"/>
        <v>1.000062563643396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51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39</v>
      </c>
      <c r="B59" s="263" t="s">
        <v>22</v>
      </c>
      <c r="C59" s="264"/>
      <c r="D59" s="270"/>
      <c r="E59" s="215"/>
      <c r="F59" s="263" t="s">
        <v>23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30</v>
      </c>
      <c r="O59" s="264"/>
      <c r="P59" s="264"/>
      <c r="Q59" s="265"/>
      <c r="R59" s="262" t="s">
        <v>27</v>
      </c>
      <c r="S59" s="262"/>
      <c r="T59" s="262"/>
      <c r="U59" s="262"/>
      <c r="V59" s="263" t="s">
        <v>38</v>
      </c>
      <c r="W59" s="264"/>
      <c r="X59" s="264"/>
      <c r="Y59" s="265"/>
      <c r="Z59" s="266" t="s">
        <v>26</v>
      </c>
      <c r="AA59" s="259"/>
      <c r="AB59" s="259"/>
      <c r="AC59" s="267"/>
      <c r="AD59" s="268" t="s">
        <v>37</v>
      </c>
      <c r="AE59" s="259"/>
      <c r="AF59" s="259"/>
      <c r="AG59" s="269"/>
      <c r="AH59" s="252" t="s">
        <v>28</v>
      </c>
      <c r="AI59" s="253"/>
      <c r="AJ59" s="253"/>
      <c r="AK59" s="258"/>
      <c r="AL59" s="252" t="s">
        <v>59</v>
      </c>
      <c r="AM59" s="253"/>
      <c r="AN59" s="253"/>
      <c r="AO59" s="258"/>
      <c r="AP59" s="252" t="s">
        <v>48</v>
      </c>
      <c r="AQ59" s="253"/>
      <c r="AR59" s="253"/>
      <c r="AS59" s="254"/>
      <c r="AT59" s="268" t="s">
        <v>61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29</v>
      </c>
      <c r="D60" s="169" t="s">
        <v>35</v>
      </c>
      <c r="E60" s="170" t="s">
        <v>5</v>
      </c>
      <c r="F60" s="171" t="s">
        <v>2</v>
      </c>
      <c r="G60" s="172" t="s">
        <v>29</v>
      </c>
      <c r="H60" s="172" t="s">
        <v>35</v>
      </c>
      <c r="I60" s="173" t="s">
        <v>5</v>
      </c>
      <c r="J60" s="171" t="s">
        <v>2</v>
      </c>
      <c r="K60" s="172" t="s">
        <v>29</v>
      </c>
      <c r="L60" s="172" t="s">
        <v>35</v>
      </c>
      <c r="M60" s="174" t="s">
        <v>5</v>
      </c>
      <c r="N60" s="175" t="s">
        <v>2</v>
      </c>
      <c r="O60" s="172" t="s">
        <v>29</v>
      </c>
      <c r="P60" s="172" t="s">
        <v>35</v>
      </c>
      <c r="Q60" s="174" t="s">
        <v>5</v>
      </c>
      <c r="R60" s="175" t="s">
        <v>2</v>
      </c>
      <c r="S60" s="172" t="s">
        <v>29</v>
      </c>
      <c r="T60" s="174" t="s">
        <v>35</v>
      </c>
      <c r="U60" s="176" t="s">
        <v>5</v>
      </c>
      <c r="V60" s="171" t="s">
        <v>2</v>
      </c>
      <c r="W60" s="172" t="s">
        <v>29</v>
      </c>
      <c r="X60" s="177" t="s">
        <v>35</v>
      </c>
      <c r="Y60" s="174" t="s">
        <v>5</v>
      </c>
      <c r="Z60" s="54" t="s">
        <v>2</v>
      </c>
      <c r="AA60" s="52" t="s">
        <v>29</v>
      </c>
      <c r="AB60" s="52" t="s">
        <v>35</v>
      </c>
      <c r="AC60" s="56" t="s">
        <v>5</v>
      </c>
      <c r="AD60" s="92" t="s">
        <v>2</v>
      </c>
      <c r="AE60" s="93" t="s">
        <v>29</v>
      </c>
      <c r="AF60" s="93" t="s">
        <v>35</v>
      </c>
      <c r="AG60" s="94" t="s">
        <v>5</v>
      </c>
      <c r="AH60" s="152" t="s">
        <v>2</v>
      </c>
      <c r="AI60" s="153" t="s">
        <v>29</v>
      </c>
      <c r="AJ60" s="153" t="s">
        <v>35</v>
      </c>
      <c r="AK60" s="154" t="s">
        <v>5</v>
      </c>
      <c r="AL60" s="152" t="s">
        <v>2</v>
      </c>
      <c r="AM60" s="153" t="s">
        <v>29</v>
      </c>
      <c r="AN60" s="153" t="s">
        <v>35</v>
      </c>
      <c r="AO60" s="154" t="s">
        <v>5</v>
      </c>
      <c r="AP60" s="152" t="s">
        <v>2</v>
      </c>
      <c r="AQ60" s="153" t="s">
        <v>29</v>
      </c>
      <c r="AR60" s="153" t="s">
        <v>35</v>
      </c>
      <c r="AS60" s="225" t="s">
        <v>5</v>
      </c>
      <c r="AT60" s="227" t="s">
        <v>2</v>
      </c>
      <c r="AU60" s="204" t="s">
        <v>29</v>
      </c>
      <c r="AV60" s="205" t="s">
        <v>35</v>
      </c>
      <c r="AW60" s="206" t="s">
        <v>5</v>
      </c>
      <c r="AX60" s="111" t="s">
        <v>2</v>
      </c>
      <c r="AY60" s="95" t="s">
        <v>29</v>
      </c>
      <c r="AZ60" s="95" t="s">
        <v>35</v>
      </c>
      <c r="BA60" s="96" t="s">
        <v>5</v>
      </c>
    </row>
    <row r="61" spans="1:55" s="23" customFormat="1" ht="34.5" customHeight="1" x14ac:dyDescent="0.25">
      <c r="A61" s="18" t="s">
        <v>40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0.12255261961057311</v>
      </c>
      <c r="J61" s="160">
        <v>24</v>
      </c>
      <c r="K61" s="17">
        <v>2678.8267860000001</v>
      </c>
      <c r="L61" s="161">
        <v>1270.9297509999999</v>
      </c>
      <c r="M61" s="162">
        <f>K61/K65</f>
        <v>0.25286101519643389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10</v>
      </c>
      <c r="AE61" s="17">
        <v>1065.9549999999999</v>
      </c>
      <c r="AF61" s="17">
        <v>482.79691000000003</v>
      </c>
      <c r="AG61" s="108">
        <f>AE61/AE65</f>
        <v>0.19525799952710837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122</v>
      </c>
      <c r="AY61" s="17">
        <f t="shared" si="22"/>
        <v>18551.309335999998</v>
      </c>
      <c r="AZ61" s="17">
        <f t="shared" si="22"/>
        <v>7643.3539775400004</v>
      </c>
      <c r="BA61" s="91">
        <f>AY61/AY65</f>
        <v>0.17311778906063088</v>
      </c>
      <c r="BB61" s="102"/>
      <c r="BC61" s="102"/>
    </row>
    <row r="62" spans="1:55" s="23" customFormat="1" ht="24" customHeight="1" x14ac:dyDescent="0.25">
      <c r="A62" s="18" t="s">
        <v>41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37</v>
      </c>
      <c r="G62" s="6">
        <v>9152.0293000000001</v>
      </c>
      <c r="H62" s="26">
        <v>4283.6367739999996</v>
      </c>
      <c r="I62" s="13">
        <f>G62/G65</f>
        <v>0.7295799636172583</v>
      </c>
      <c r="J62" s="73">
        <v>32</v>
      </c>
      <c r="K62" s="6">
        <v>6830.2412000000004</v>
      </c>
      <c r="L62" s="98">
        <v>3058.9563320000002</v>
      </c>
      <c r="M62" s="64">
        <f>K62/K65</f>
        <v>0.6447231798989892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0.74978902416701332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218</v>
      </c>
      <c r="AY62" s="17">
        <f t="shared" si="22"/>
        <v>54003.690847999998</v>
      </c>
      <c r="AZ62" s="17">
        <f t="shared" si="22"/>
        <v>22760.909335189997</v>
      </c>
      <c r="BA62" s="12">
        <f>AY62/AY65</f>
        <v>0.50395362350932593</v>
      </c>
      <c r="BB62" s="123"/>
      <c r="BC62" s="123"/>
    </row>
    <row r="63" spans="1:55" s="23" customFormat="1" ht="25.5" customHeight="1" x14ac:dyDescent="0.25">
      <c r="A63" s="18" t="s">
        <v>42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0.14786741677216858</v>
      </c>
      <c r="J63" s="73">
        <v>4</v>
      </c>
      <c r="K63" s="70">
        <v>695</v>
      </c>
      <c r="L63" s="70">
        <v>312.8</v>
      </c>
      <c r="M63" s="64">
        <f>K63/K65</f>
        <v>6.5602750607079222E-2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2</v>
      </c>
      <c r="AE63" s="6">
        <v>300</v>
      </c>
      <c r="AF63" s="6">
        <v>60</v>
      </c>
      <c r="AG63" s="13">
        <f>AE63/AE65</f>
        <v>5.4952976305878316E-2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52</v>
      </c>
      <c r="AY63" s="17">
        <f>C63+G63+K63+O63+S63+W63+AA63+AE63+AI63+AQ63+AM63</f>
        <v>25629.040599</v>
      </c>
      <c r="AZ63" s="17">
        <f t="shared" si="23"/>
        <v>11651.365820000001</v>
      </c>
      <c r="BA63" s="12">
        <f>AY63/AY65</f>
        <v>0.23916602132411488</v>
      </c>
      <c r="BB63" s="102"/>
      <c r="BC63" s="102"/>
    </row>
    <row r="64" spans="1:55" s="23" customFormat="1" ht="36" customHeight="1" thickBot="1" x14ac:dyDescent="0.3">
      <c r="A64" s="18" t="s">
        <v>43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3.6813054297497691E-2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8.3762566105928207E-2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61</v>
      </c>
      <c r="G65" s="47">
        <f>SUM(G61:G64)</f>
        <v>12544.2443</v>
      </c>
      <c r="H65" s="47">
        <f t="shared" si="24"/>
        <v>5854.0483715399996</v>
      </c>
      <c r="I65" s="46">
        <f t="shared" si="24"/>
        <v>1</v>
      </c>
      <c r="J65" s="59">
        <f t="shared" si="24"/>
        <v>61</v>
      </c>
      <c r="K65" s="60">
        <f t="shared" si="24"/>
        <v>10594.067986</v>
      </c>
      <c r="L65" s="61">
        <f t="shared" si="24"/>
        <v>4834.1860830000005</v>
      </c>
      <c r="M65" s="40">
        <f t="shared" si="24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33</v>
      </c>
      <c r="AE65" s="42">
        <f t="shared" si="26"/>
        <v>5459.2129519999999</v>
      </c>
      <c r="AF65" s="42">
        <f t="shared" si="26"/>
        <v>2475.1545302000004</v>
      </c>
      <c r="AG65" s="38">
        <f t="shared" si="26"/>
        <v>1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405</v>
      </c>
      <c r="AY65" s="238">
        <f>SUM(AY61:AY64)</f>
        <v>107160.040783</v>
      </c>
      <c r="AZ65" s="239">
        <f>SUM(AZ61:AZ64)</f>
        <v>46210.791410730002</v>
      </c>
      <c r="BA65" s="38">
        <f t="shared" si="26"/>
        <v>1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2022-08-12T11:30:28Z</dcterms:modified>
</cp:coreProperties>
</file>